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1435" windowHeight="10020"/>
  </bookViews>
  <sheets>
    <sheet name="제1작업" sheetId="2" r:id="rId1"/>
    <sheet name="제2작업" sheetId="4" r:id="rId2"/>
    <sheet name="제3작업" sheetId="3" r:id="rId3"/>
    <sheet name="제4작업" sheetId="7" r:id="rId4"/>
  </sheets>
  <definedNames>
    <definedName name="_xlnm._FilterDatabase" localSheetId="1" hidden="1">제2작업!$B$2:$H$10</definedName>
    <definedName name="모집인원">제1작업!$G$5:$G$12</definedName>
    <definedName name="모집현황">제1작업!$G$5:$G$12</definedName>
    <definedName name="_xlnm.Criteria" localSheetId="1">제2작업!$B$13:$C$14</definedName>
    <definedName name="_xlnm.Extract" localSheetId="1">제2작업!$B$18:$H$18</definedName>
  </definedNames>
  <calcPr calcId="145621"/>
  <pivotCaches>
    <pivotCache cacheId="1" r:id="rId5"/>
  </pivotCaches>
</workbook>
</file>

<file path=xl/calcChain.xml><?xml version="1.0" encoding="utf-8"?>
<calcChain xmlns="http://schemas.openxmlformats.org/spreadsheetml/2006/main">
  <c r="E13" i="2" l="1"/>
  <c r="E14" i="2"/>
  <c r="I13" i="2"/>
  <c r="I6" i="2"/>
  <c r="I7" i="2"/>
  <c r="I8" i="2"/>
  <c r="I9" i="2"/>
  <c r="I10" i="2"/>
  <c r="I11" i="2"/>
  <c r="I12" i="2"/>
  <c r="I5" i="2"/>
  <c r="J14" i="2"/>
  <c r="J8" i="2"/>
  <c r="J12" i="2"/>
  <c r="J11" i="2"/>
  <c r="J6" i="2"/>
  <c r="J9" i="2"/>
  <c r="J10" i="2"/>
  <c r="J7" i="2"/>
  <c r="J5" i="2"/>
</calcChain>
</file>

<file path=xl/sharedStrings.xml><?xml version="1.0" encoding="utf-8"?>
<sst xmlns="http://schemas.openxmlformats.org/spreadsheetml/2006/main" count="135" uniqueCount="52">
  <si>
    <t>연수국가</t>
    <phoneticPr fontId="5" type="noConversion"/>
  </si>
  <si>
    <t>도시</t>
    <phoneticPr fontId="5" type="noConversion"/>
  </si>
  <si>
    <t>대상</t>
    <phoneticPr fontId="5" type="noConversion"/>
  </si>
  <si>
    <t>출발일</t>
    <phoneticPr fontId="5" type="noConversion"/>
  </si>
  <si>
    <t>연수기간</t>
    <phoneticPr fontId="5" type="noConversion"/>
  </si>
  <si>
    <t>연수비용
(단위:원)</t>
    <phoneticPr fontId="5" type="noConversion"/>
  </si>
  <si>
    <t>출발요일</t>
    <phoneticPr fontId="5" type="noConversion"/>
  </si>
  <si>
    <t>대상</t>
    <phoneticPr fontId="5" type="noConversion"/>
  </si>
  <si>
    <t>필리핀</t>
    <phoneticPr fontId="5" type="noConversion"/>
  </si>
  <si>
    <t>마닐라</t>
    <phoneticPr fontId="5" type="noConversion"/>
  </si>
  <si>
    <t>초등학생</t>
    <phoneticPr fontId="5" type="noConversion"/>
  </si>
  <si>
    <t>4주</t>
    <phoneticPr fontId="5" type="noConversion"/>
  </si>
  <si>
    <t>뉴질랜드</t>
    <phoneticPr fontId="5" type="noConversion"/>
  </si>
  <si>
    <t>오클랜드</t>
    <phoneticPr fontId="5" type="noConversion"/>
  </si>
  <si>
    <t>중등학생</t>
    <phoneticPr fontId="5" type="noConversion"/>
  </si>
  <si>
    <t>8주</t>
    <phoneticPr fontId="5" type="noConversion"/>
  </si>
  <si>
    <t>호주</t>
    <phoneticPr fontId="5" type="noConversion"/>
  </si>
  <si>
    <t>시드니</t>
    <phoneticPr fontId="5" type="noConversion"/>
  </si>
  <si>
    <t>대학생</t>
    <phoneticPr fontId="5" type="noConversion"/>
  </si>
  <si>
    <t>세부</t>
    <phoneticPr fontId="5" type="noConversion"/>
  </si>
  <si>
    <t>6주</t>
    <phoneticPr fontId="5" type="noConversion"/>
  </si>
  <si>
    <t>미국</t>
    <phoneticPr fontId="5" type="noConversion"/>
  </si>
  <si>
    <t>보스턴</t>
    <phoneticPr fontId="5" type="noConversion"/>
  </si>
  <si>
    <t>도시</t>
    <phoneticPr fontId="5" type="noConversion"/>
  </si>
  <si>
    <t>연수기간</t>
    <phoneticPr fontId="5" type="noConversion"/>
  </si>
  <si>
    <t>필리핀</t>
    <phoneticPr fontId="5" type="noConversion"/>
  </si>
  <si>
    <t>대학생</t>
    <phoneticPr fontId="5" type="noConversion"/>
  </si>
  <si>
    <t>4주</t>
    <phoneticPr fontId="5" type="noConversion"/>
  </si>
  <si>
    <t>&lt;&gt;초등학생</t>
    <phoneticPr fontId="5" type="noConversion"/>
  </si>
  <si>
    <t>&gt;=60</t>
    <phoneticPr fontId="6" type="noConversion"/>
  </si>
  <si>
    <t>순위</t>
    <phoneticPr fontId="5" type="noConversion"/>
  </si>
  <si>
    <t>모집인원</t>
    <phoneticPr fontId="5" type="noConversion"/>
  </si>
  <si>
    <t>대학생 평균 모집인원</t>
    <phoneticPr fontId="5" type="noConversion"/>
  </si>
  <si>
    <t>총 연수비용(단위:원)</t>
    <phoneticPr fontId="6" type="noConversion"/>
  </si>
  <si>
    <t>퀸즈타운</t>
    <phoneticPr fontId="5" type="noConversion"/>
  </si>
  <si>
    <t>최대 연수비용(단위:원)</t>
    <phoneticPr fontId="6" type="noConversion"/>
  </si>
  <si>
    <t>뉴질랜드</t>
  </si>
  <si>
    <t>미국</t>
  </si>
  <si>
    <t>필리핀</t>
  </si>
  <si>
    <t>호주</t>
  </si>
  <si>
    <t>총합계</t>
  </si>
  <si>
    <t>평균 : 모집인원</t>
  </si>
  <si>
    <t>10월</t>
  </si>
  <si>
    <t>11월</t>
  </si>
  <si>
    <t>12월</t>
  </si>
  <si>
    <t>출발일</t>
  </si>
  <si>
    <t>연수국가</t>
  </si>
  <si>
    <t>**</t>
  </si>
  <si>
    <t>평균 : 연수비용(단위:원)</t>
  </si>
  <si>
    <t>브리즈번</t>
    <phoneticPr fontId="5" type="noConversion"/>
  </si>
  <si>
    <t>일로일로</t>
    <phoneticPr fontId="5" type="noConversion"/>
  </si>
  <si>
    <t>일로일로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</si>
</sst>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0\ &quot;주&quot;"/>
    <numFmt numFmtId="177" formatCode="0_ "/>
    <numFmt numFmtId="178" formatCode="#,##0,\ &quot;천원&quot;"/>
    <numFmt numFmtId="179" formatCode="0&quot;명&quot;"/>
    <numFmt numFmtId="180" formatCode="#,##0_ "/>
    <numFmt numFmtId="181" formatCode="0\ &quot;명&quot;"/>
  </numFmts>
  <fonts count="9"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82">
    <xf numFmtId="0" fontId="0" fillId="0" borderId="0" xfId="0">
      <alignment vertical="center"/>
    </xf>
    <xf numFmtId="0" fontId="7" fillId="0" borderId="0" xfId="0" applyFont="1">
      <alignment vertical="center"/>
    </xf>
    <xf numFmtId="14" fontId="8" fillId="0" borderId="5" xfId="1" applyNumberFormat="1" applyFont="1" applyBorder="1" applyAlignment="1">
      <alignment horizontal="center" vertical="center"/>
    </xf>
    <xf numFmtId="176" fontId="8" fillId="0" borderId="5" xfId="1" applyNumberFormat="1" applyFont="1" applyBorder="1" applyAlignment="1">
      <alignment horizontal="center" vertical="center"/>
    </xf>
    <xf numFmtId="41" fontId="8" fillId="0" borderId="5" xfId="1" applyFont="1" applyBorder="1" applyAlignment="1">
      <alignment horizontal="right" vertical="center"/>
    </xf>
    <xf numFmtId="0" fontId="8" fillId="0" borderId="5" xfId="1" quotePrefix="1" applyNumberFormat="1" applyFont="1" applyBorder="1" applyAlignment="1">
      <alignment horizontal="center" vertical="center"/>
    </xf>
    <xf numFmtId="14" fontId="8" fillId="0" borderId="8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4" fontId="8" fillId="0" borderId="10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center" vertical="center"/>
    </xf>
    <xf numFmtId="0" fontId="8" fillId="0" borderId="19" xfId="1" applyNumberFormat="1" applyFont="1" applyBorder="1" applyAlignment="1">
      <alignment horizontal="center" vertical="center"/>
    </xf>
    <xf numFmtId="0" fontId="8" fillId="0" borderId="4" xfId="3" applyNumberFormat="1" applyFont="1" applyBorder="1" applyAlignment="1">
      <alignment horizontal="center" vertical="center"/>
    </xf>
    <xf numFmtId="0" fontId="8" fillId="0" borderId="5" xfId="3" applyNumberFormat="1" applyFont="1" applyBorder="1" applyAlignment="1">
      <alignment horizontal="center" vertical="center"/>
    </xf>
    <xf numFmtId="0" fontId="8" fillId="0" borderId="6" xfId="2" quotePrefix="1" applyNumberFormat="1" applyFont="1" applyBorder="1" applyAlignment="1">
      <alignment horizontal="center" vertical="center"/>
    </xf>
    <xf numFmtId="0" fontId="8" fillId="0" borderId="7" xfId="3" applyNumberFormat="1" applyFont="1" applyBorder="1" applyAlignment="1">
      <alignment horizontal="center" vertical="center"/>
    </xf>
    <xf numFmtId="0" fontId="8" fillId="0" borderId="8" xfId="3" applyNumberFormat="1" applyFont="1" applyBorder="1" applyAlignment="1">
      <alignment horizontal="center" vertical="center"/>
    </xf>
    <xf numFmtId="0" fontId="8" fillId="0" borderId="9" xfId="3" applyNumberFormat="1" applyFont="1" applyBorder="1" applyAlignment="1">
      <alignment horizontal="center" vertical="center"/>
    </xf>
    <xf numFmtId="0" fontId="8" fillId="0" borderId="10" xfId="3" applyNumberFormat="1" applyFont="1" applyBorder="1" applyAlignment="1">
      <alignment horizontal="center" vertical="center"/>
    </xf>
    <xf numFmtId="41" fontId="8" fillId="0" borderId="13" xfId="1" applyFont="1" applyBorder="1" applyAlignment="1">
      <alignment horizontal="center" vertical="center"/>
    </xf>
    <xf numFmtId="180" fontId="8" fillId="0" borderId="19" xfId="3" quotePrefix="1" applyNumberFormat="1" applyFont="1" applyBorder="1" applyAlignment="1">
      <alignment vertical="center"/>
    </xf>
    <xf numFmtId="0" fontId="8" fillId="0" borderId="22" xfId="3" quotePrefix="1" applyNumberFormat="1" applyFont="1" applyBorder="1" applyAlignment="1">
      <alignment horizontal="center" vertical="center"/>
    </xf>
    <xf numFmtId="0" fontId="8" fillId="0" borderId="8" xfId="4" applyNumberFormat="1" applyFont="1" applyBorder="1" applyAlignment="1">
      <alignment horizontal="center" vertical="center"/>
    </xf>
    <xf numFmtId="181" fontId="8" fillId="0" borderId="8" xfId="1" applyNumberFormat="1" applyFont="1" applyBorder="1" applyAlignment="1">
      <alignment vertical="center"/>
    </xf>
    <xf numFmtId="0" fontId="8" fillId="0" borderId="5" xfId="3" applyNumberFormat="1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176" fontId="8" fillId="0" borderId="5" xfId="1" applyNumberFormat="1" applyFont="1" applyFill="1" applyBorder="1" applyAlignment="1">
      <alignment horizontal="center" vertical="center"/>
    </xf>
    <xf numFmtId="0" fontId="8" fillId="0" borderId="8" xfId="3" applyNumberFormat="1" applyFont="1" applyFill="1" applyBorder="1" applyAlignment="1">
      <alignment horizontal="center" vertical="center"/>
    </xf>
    <xf numFmtId="14" fontId="8" fillId="0" borderId="8" xfId="1" applyNumberFormat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center" vertical="center"/>
    </xf>
    <xf numFmtId="0" fontId="8" fillId="0" borderId="23" xfId="3" applyNumberFormat="1" applyFont="1" applyFill="1" applyBorder="1" applyAlignment="1">
      <alignment horizontal="center" vertical="center"/>
    </xf>
    <xf numFmtId="0" fontId="8" fillId="0" borderId="24" xfId="3" applyNumberFormat="1" applyFont="1" applyFill="1" applyBorder="1" applyAlignment="1">
      <alignment horizontal="center" vertical="center"/>
    </xf>
    <xf numFmtId="41" fontId="8" fillId="0" borderId="25" xfId="1" applyFont="1" applyFill="1" applyBorder="1" applyAlignment="1">
      <alignment horizontal="right" vertical="center"/>
    </xf>
    <xf numFmtId="41" fontId="8" fillId="0" borderId="26" xfId="1" applyFont="1" applyFill="1" applyBorder="1" applyAlignment="1">
      <alignment horizontal="right" vertical="center"/>
    </xf>
    <xf numFmtId="0" fontId="8" fillId="0" borderId="27" xfId="3" applyFont="1" applyFill="1" applyBorder="1" applyAlignment="1">
      <alignment horizontal="center" vertical="center"/>
    </xf>
    <xf numFmtId="0" fontId="8" fillId="0" borderId="28" xfId="3" applyFont="1" applyFill="1" applyBorder="1" applyAlignment="1">
      <alignment horizontal="center" vertical="center"/>
    </xf>
    <xf numFmtId="0" fontId="8" fillId="0" borderId="28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30" xfId="3" applyNumberFormat="1" applyFont="1" applyFill="1" applyBorder="1" applyAlignment="1">
      <alignment horizontal="center" vertical="center"/>
    </xf>
    <xf numFmtId="0" fontId="8" fillId="0" borderId="10" xfId="3" applyNumberFormat="1" applyFont="1" applyFill="1" applyBorder="1" applyAlignment="1">
      <alignment horizontal="center" vertical="center"/>
    </xf>
    <xf numFmtId="14" fontId="8" fillId="0" borderId="10" xfId="1" applyNumberFormat="1" applyFont="1" applyFill="1" applyBorder="1" applyAlignment="1">
      <alignment horizontal="center" vertical="center"/>
    </xf>
    <xf numFmtId="176" fontId="8" fillId="0" borderId="10" xfId="1" applyNumberFormat="1" applyFont="1" applyFill="1" applyBorder="1" applyAlignment="1">
      <alignment horizontal="center" vertical="center"/>
    </xf>
    <xf numFmtId="0" fontId="1" fillId="0" borderId="5" xfId="3" applyNumberFormat="1" applyFont="1" applyBorder="1" applyAlignment="1">
      <alignment horizontal="center" vertical="center"/>
    </xf>
    <xf numFmtId="0" fontId="1" fillId="0" borderId="8" xfId="3" applyNumberFormat="1" applyFont="1" applyBorder="1" applyAlignment="1">
      <alignment horizontal="center" vertical="center"/>
    </xf>
    <xf numFmtId="0" fontId="1" fillId="0" borderId="5" xfId="3" applyNumberFormat="1" applyFont="1" applyFill="1" applyBorder="1" applyAlignment="1">
      <alignment horizontal="center" vertical="center"/>
    </xf>
    <xf numFmtId="0" fontId="1" fillId="0" borderId="8" xfId="3" applyNumberFormat="1" applyFont="1" applyFill="1" applyBorder="1" applyAlignment="1">
      <alignment horizontal="center" vertical="center"/>
    </xf>
    <xf numFmtId="0" fontId="1" fillId="0" borderId="28" xfId="3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center" vertical="center" wrapText="1"/>
    </xf>
    <xf numFmtId="0" fontId="1" fillId="2" borderId="2" xfId="3" applyNumberFormat="1" applyFont="1" applyFill="1" applyBorder="1" applyAlignment="1">
      <alignment horizontal="center" vertical="center" wrapText="1"/>
    </xf>
    <xf numFmtId="0" fontId="8" fillId="2" borderId="3" xfId="3" applyNumberFormat="1" applyFont="1" applyFill="1" applyBorder="1" applyAlignment="1">
      <alignment horizontal="center" vertical="center" wrapText="1"/>
    </xf>
    <xf numFmtId="178" fontId="8" fillId="2" borderId="21" xfId="1" applyNumberFormat="1" applyFont="1" applyFill="1" applyBorder="1" applyAlignment="1">
      <alignment horizontal="center" vertical="center"/>
    </xf>
    <xf numFmtId="0" fontId="8" fillId="2" borderId="21" xfId="3" applyNumberFormat="1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 wrapText="1"/>
    </xf>
    <xf numFmtId="0" fontId="1" fillId="2" borderId="8" xfId="4" applyFont="1" applyFill="1" applyBorder="1" applyAlignment="1">
      <alignment horizontal="center" vertical="center" wrapText="1"/>
    </xf>
    <xf numFmtId="179" fontId="8" fillId="0" borderId="5" xfId="1" applyNumberFormat="1" applyFont="1" applyBorder="1" applyAlignment="1">
      <alignment horizontal="center" vertical="center"/>
    </xf>
    <xf numFmtId="179" fontId="8" fillId="0" borderId="8" xfId="1" applyNumberFormat="1" applyFont="1" applyBorder="1" applyAlignment="1">
      <alignment horizontal="center" vertical="center"/>
    </xf>
    <xf numFmtId="179" fontId="8" fillId="0" borderId="10" xfId="1" applyNumberFormat="1" applyFont="1" applyBorder="1" applyAlignment="1">
      <alignment horizontal="center" vertical="center"/>
    </xf>
    <xf numFmtId="179" fontId="8" fillId="0" borderId="5" xfId="1" applyNumberFormat="1" applyFont="1" applyFill="1" applyBorder="1" applyAlignment="1">
      <alignment horizontal="center" vertical="center"/>
    </xf>
    <xf numFmtId="179" fontId="8" fillId="0" borderId="8" xfId="1" applyNumberFormat="1" applyFont="1" applyFill="1" applyBorder="1" applyAlignment="1">
      <alignment horizontal="center" vertical="center"/>
    </xf>
    <xf numFmtId="179" fontId="8" fillId="0" borderId="10" xfId="1" applyNumberFormat="1" applyFont="1" applyFill="1" applyBorder="1" applyAlignment="1">
      <alignment horizontal="center" vertical="center"/>
    </xf>
    <xf numFmtId="0" fontId="1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4" xfId="3" applyNumberFormat="1" applyFont="1" applyBorder="1" applyAlignment="1">
      <alignment horizontal="center" vertical="center"/>
    </xf>
    <xf numFmtId="0" fontId="8" fillId="0" borderId="20" xfId="3" applyNumberFormat="1" applyFont="1" applyBorder="1" applyAlignment="1">
      <alignment horizontal="center" vertical="center"/>
    </xf>
    <xf numFmtId="0" fontId="1" fillId="0" borderId="15" xfId="3" applyNumberFormat="1" applyFont="1" applyBorder="1" applyAlignment="1">
      <alignment horizontal="center" vertical="center"/>
    </xf>
    <xf numFmtId="0" fontId="8" fillId="0" borderId="13" xfId="3" applyNumberFormat="1" applyFont="1" applyBorder="1" applyAlignment="1">
      <alignment horizontal="center" vertical="center"/>
    </xf>
    <xf numFmtId="0" fontId="8" fillId="0" borderId="16" xfId="3" quotePrefix="1" applyNumberFormat="1" applyFont="1" applyFill="1" applyBorder="1" applyAlignment="1">
      <alignment horizontal="center" vertical="center"/>
    </xf>
    <xf numFmtId="177" fontId="1" fillId="0" borderId="17" xfId="3" applyNumberFormat="1" applyFont="1" applyBorder="1" applyAlignment="1">
      <alignment horizontal="center" vertical="center"/>
    </xf>
    <xf numFmtId="177" fontId="8" fillId="0" borderId="18" xfId="3" applyNumberFormat="1" applyFont="1" applyBorder="1" applyAlignment="1">
      <alignment horizontal="center" vertical="center"/>
    </xf>
    <xf numFmtId="177" fontId="8" fillId="0" borderId="19" xfId="3" applyNumberFormat="1" applyFont="1" applyBorder="1" applyAlignment="1">
      <alignment horizontal="center" vertical="center"/>
    </xf>
    <xf numFmtId="0" fontId="8" fillId="0" borderId="15" xfId="3" quotePrefix="1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">
    <cellStyle name="백분율" xfId="2" builtinId="5"/>
    <cellStyle name="쉼표 [0]" xfId="1" builtinId="6"/>
    <cellStyle name="표준" xfId="0" builtinId="0"/>
    <cellStyle name="표준_제2작업" xfId="4"/>
    <cellStyle name="표준_Sheet2" xfId="3"/>
  </cellStyles>
  <dxfs count="12">
    <dxf>
      <alignment horizontal="center" readingOrder="0"/>
    </dxf>
    <dxf>
      <numFmt numFmtId="33" formatCode="_-* #,##0_-;\-* #,##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none"/>
      </font>
      <numFmt numFmtId="179" formatCode="0&quot;명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none"/>
      </font>
      <numFmt numFmtId="176" formatCode="0\ &quot;주&quot;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none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ko-KR" altLang="en-US" sz="2000" b="1"/>
              <a:t>초중등학생 연수 모집 현황</a:t>
            </a:r>
            <a:endParaRPr lang="ko-KR" sz="2000" b="1"/>
          </a:p>
        </c:rich>
      </c:tx>
      <c:layout>
        <c:manualLayout>
          <c:xMode val="edge"/>
          <c:yMode val="edge"/>
          <c:x val="0.3179612281526169"/>
          <c:y val="3.5493540224998475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0846620156607906E-2"/>
          <c:y val="0.15678757650469038"/>
          <c:w val="0.80429000824443764"/>
          <c:h val="0.717975299849723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제1작업!$G$4</c:f>
              <c:strCache>
                <c:ptCount val="1"/>
                <c:pt idx="0">
                  <c:v>모집인원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(제1작업!$C$6,제1작업!$C$8:$C$10,제1작업!$C$12)</c:f>
              <c:strCache>
                <c:ptCount val="5"/>
                <c:pt idx="0">
                  <c:v>세부</c:v>
                </c:pt>
                <c:pt idx="1">
                  <c:v>마닐라</c:v>
                </c:pt>
                <c:pt idx="2">
                  <c:v>브리즈번</c:v>
                </c:pt>
                <c:pt idx="3">
                  <c:v>퀸즈타운</c:v>
                </c:pt>
                <c:pt idx="4">
                  <c:v>오클랜드</c:v>
                </c:pt>
              </c:strCache>
            </c:strRef>
          </c:cat>
          <c:val>
            <c:numRef>
              <c:f>(제1작업!$G$6,제1작업!$G$8:$G$10,제1작업!$G$12)</c:f>
              <c:numCache>
                <c:formatCode>0"명"</c:formatCode>
                <c:ptCount val="5"/>
                <c:pt idx="0">
                  <c:v>78</c:v>
                </c:pt>
                <c:pt idx="1">
                  <c:v>60</c:v>
                </c:pt>
                <c:pt idx="2">
                  <c:v>53</c:v>
                </c:pt>
                <c:pt idx="3">
                  <c:v>64</c:v>
                </c:pt>
                <c:pt idx="4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8746496"/>
        <c:axId val="158748032"/>
      </c:barChart>
      <c:lineChart>
        <c:grouping val="standard"/>
        <c:varyColors val="0"/>
        <c:ser>
          <c:idx val="1"/>
          <c:order val="1"/>
          <c:tx>
            <c:v>연수비용</c:v>
          </c:tx>
          <c:cat>
            <c:strRef>
              <c:f>(제1작업!$C$6,제1작업!$C$8:$C$10,제1작업!$C$12)</c:f>
              <c:strCache>
                <c:ptCount val="5"/>
                <c:pt idx="0">
                  <c:v>세부</c:v>
                </c:pt>
                <c:pt idx="1">
                  <c:v>마닐라</c:v>
                </c:pt>
                <c:pt idx="2">
                  <c:v>브리즈번</c:v>
                </c:pt>
                <c:pt idx="3">
                  <c:v>퀸즈타운</c:v>
                </c:pt>
                <c:pt idx="4">
                  <c:v>오클랜드</c:v>
                </c:pt>
              </c:strCache>
            </c:strRef>
          </c:cat>
          <c:val>
            <c:numRef>
              <c:f>(제1작업!$H$6,제1작업!$H$8:$H$10,제1작업!$H$12)</c:f>
              <c:numCache>
                <c:formatCode>_(* #,##0_);_(* \(#,##0\);_(* "-"_);_(@_)</c:formatCode>
                <c:ptCount val="5"/>
                <c:pt idx="0">
                  <c:v>2830000</c:v>
                </c:pt>
                <c:pt idx="1">
                  <c:v>2350000</c:v>
                </c:pt>
                <c:pt idx="2">
                  <c:v>2760000</c:v>
                </c:pt>
                <c:pt idx="3">
                  <c:v>2660000</c:v>
                </c:pt>
                <c:pt idx="4">
                  <c:v>3500000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55840"/>
        <c:axId val="158753920"/>
      </c:lineChart>
      <c:catAx>
        <c:axId val="158746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8748032"/>
        <c:crosses val="autoZero"/>
        <c:auto val="1"/>
        <c:lblAlgn val="ctr"/>
        <c:lblOffset val="100"/>
        <c:noMultiLvlLbl val="0"/>
      </c:catAx>
      <c:valAx>
        <c:axId val="158748032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  <a:prstDash val="dash"/>
            </a:ln>
          </c:spPr>
        </c:majorGridlines>
        <c:numFmt formatCode="0&quot;명&quot;" sourceLinked="1"/>
        <c:majorTickMark val="none"/>
        <c:minorTickMark val="none"/>
        <c:tickLblPos val="nextTo"/>
        <c:crossAx val="158746496"/>
        <c:crosses val="autoZero"/>
        <c:crossBetween val="between"/>
      </c:valAx>
      <c:valAx>
        <c:axId val="15875392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ko-KR" b="0"/>
                  <a:t>(</a:t>
                </a:r>
                <a:r>
                  <a:rPr lang="ko-KR" altLang="en-US" b="0"/>
                  <a:t>단위</a:t>
                </a:r>
                <a:r>
                  <a:rPr lang="en-US" altLang="ko-KR" b="0"/>
                  <a:t>:</a:t>
                </a:r>
                <a:r>
                  <a:rPr lang="ko-KR" altLang="en-US" b="0"/>
                  <a:t>원</a:t>
                </a:r>
                <a:r>
                  <a:rPr lang="en-US" altLang="ko-KR" b="0"/>
                  <a:t>)</a:t>
                </a:r>
                <a:endParaRPr lang="ko-KR" altLang="en-US" b="0"/>
              </a:p>
            </c:rich>
          </c:tx>
          <c:layout>
            <c:manualLayout>
              <c:xMode val="edge"/>
              <c:yMode val="edge"/>
              <c:x val="0.89391759472991883"/>
              <c:y val="9.9227214059584692E-2"/>
            </c:manualLayout>
          </c:layout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58755840"/>
        <c:crosses val="max"/>
        <c:crossBetween val="between"/>
      </c:valAx>
      <c:catAx>
        <c:axId val="158755840"/>
        <c:scaling>
          <c:orientation val="minMax"/>
        </c:scaling>
        <c:delete val="1"/>
        <c:axPos val="b"/>
        <c:majorTickMark val="out"/>
        <c:minorTickMark val="none"/>
        <c:tickLblPos val="none"/>
        <c:crossAx val="15875392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1100">
          <a:latin typeface="맑은 고딕" pitchFamily="50" charset="-127"/>
          <a:ea typeface="맑은 고딕" pitchFamily="50" charset="-127"/>
        </a:defRPr>
      </a:pPr>
      <a:endParaRPr lang="ko-KR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152401</xdr:colOff>
      <xdr:row>0</xdr:row>
      <xdr:rowOff>104775</xdr:rowOff>
    </xdr:from>
    <xdr:to>
      <xdr:col>10</xdr:col>
      <xdr:colOff>0</xdr:colOff>
      <xdr:row>2</xdr:row>
      <xdr:rowOff>180975</xdr:rowOff>
    </xdr:to>
    <xdr:pic>
      <xdr:nvPicPr>
        <xdr:cNvPr id="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1" y="104775"/>
          <a:ext cx="2295524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114300</xdr:rowOff>
    </xdr:from>
    <xdr:to>
      <xdr:col>6</xdr:col>
      <xdr:colOff>828675</xdr:colOff>
      <xdr:row>2</xdr:row>
      <xdr:rowOff>133350</xdr:rowOff>
    </xdr:to>
    <xdr:sp macro="" textlink="">
      <xdr:nvSpPr>
        <xdr:cNvPr id="5" name="모서리가 둥근 직사각형 4"/>
        <xdr:cNvSpPr/>
      </xdr:nvSpPr>
      <xdr:spPr>
        <a:xfrm>
          <a:off x="123825" y="114300"/>
          <a:ext cx="4562475" cy="571500"/>
        </a:xfrm>
        <a:prstGeom prst="roundRect">
          <a:avLst/>
        </a:prstGeom>
        <a:solidFill>
          <a:srgbClr val="FFFF00"/>
        </a:solidFill>
        <a:effectLst>
          <a:outerShdw blurRad="50800" dist="38100" dir="13500000" algn="b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ko-KR" altLang="en-US" sz="2400" b="1" i="0" u="none" strike="noStrike" baseline="0">
              <a:solidFill>
                <a:srgbClr val="000000"/>
              </a:solidFill>
              <a:latin typeface="+mn-ea"/>
              <a:ea typeface="+mn-ea"/>
            </a:rPr>
            <a:t>드림 어학연수 모집 현황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454" cy="6074617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0.24261</cdr:x>
      <cdr:y>0.1904</cdr:y>
    </cdr:from>
    <cdr:to>
      <cdr:x>0.42295</cdr:x>
      <cdr:y>0.30048</cdr:y>
    </cdr:to>
    <cdr:sp macro="" textlink="">
      <cdr:nvSpPr>
        <cdr:cNvPr id="2" name="타원형 설명선 1"/>
        <cdr:cNvSpPr/>
      </cdr:nvSpPr>
      <cdr:spPr>
        <a:xfrm xmlns:a="http://schemas.openxmlformats.org/drawingml/2006/main">
          <a:off x="2258232" y="1158184"/>
          <a:ext cx="1678664" cy="669579"/>
        </a:xfrm>
        <a:prstGeom xmlns:a="http://schemas.openxmlformats.org/drawingml/2006/main" prst="wedgeEllipseCallout">
          <a:avLst>
            <a:gd name="adj1" fmla="val -63530"/>
            <a:gd name="adj2" fmla="val 27289"/>
          </a:avLst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ko-KR" altLang="en-US">
              <a:solidFill>
                <a:schemeClr val="tx1"/>
              </a:solidFill>
            </a:rPr>
            <a:t>최대</a:t>
          </a:r>
          <a:r>
            <a:rPr lang="ko-KR" altLang="en-US" baseline="0">
              <a:solidFill>
                <a:schemeClr val="tx1"/>
              </a:solidFill>
            </a:rPr>
            <a:t>  연수인원</a:t>
          </a:r>
          <a:endParaRPr lang="ko-KR">
            <a:solidFill>
              <a:schemeClr val="tx1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윤선경" refreshedDate="41543.375460069445" createdVersion="3" refreshedVersion="3" minRefreshableVersion="3" recordCount="8">
  <cacheSource type="worksheet">
    <worksheetSource ref="B4:H12" sheet="제1작업"/>
  </cacheSource>
  <cacheFields count="7">
    <cacheField name="연수국가" numFmtId="0">
      <sharedItems count="4">
        <s v="필리핀"/>
        <s v="미국"/>
        <s v="호주"/>
        <s v="뉴질랜드"/>
      </sharedItems>
    </cacheField>
    <cacheField name="도시" numFmtId="0">
      <sharedItems/>
    </cacheField>
    <cacheField name="대상" numFmtId="0">
      <sharedItems/>
    </cacheField>
    <cacheField name="출발일" numFmtId="14">
      <sharedItems containsSemiMixedTypes="0" containsNonDate="0" containsDate="1" containsString="0" minDate="2013-10-20T00:00:00" maxDate="2013-12-28T00:00:00" count="7">
        <d v="2013-11-19T00:00:00"/>
        <d v="2013-11-23T00:00:00"/>
        <d v="2013-12-16T00:00:00"/>
        <d v="2013-12-22T00:00:00"/>
        <d v="2013-11-15T00:00:00"/>
        <d v="2013-10-20T00:00:00"/>
        <d v="2013-12-27T00:00:00"/>
      </sharedItems>
      <fieldGroup base="3">
        <rangePr groupBy="months" startDate="2013-10-20T00:00:00" endDate="2013-12-28T00:00:00"/>
        <groupItems count="14">
          <s v="&lt;2013-10-20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3-12-28"/>
        </groupItems>
      </fieldGroup>
    </cacheField>
    <cacheField name="연수기간" numFmtId="176">
      <sharedItems count="3">
        <s v="4주"/>
        <s v="6주"/>
        <s v="8주"/>
      </sharedItems>
    </cacheField>
    <cacheField name="모집인원" numFmtId="179">
      <sharedItems containsSemiMixedTypes="0" containsString="0" containsNumber="1" containsInteger="1" minValue="42" maxValue="135"/>
    </cacheField>
    <cacheField name="연수비용_x000a_(단위:원)" numFmtId="41">
      <sharedItems containsSemiMixedTypes="0" containsString="0" containsNumber="1" containsInteger="1" minValue="2350000" maxValue="394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s v="일루일루"/>
    <s v="대학생"/>
    <x v="0"/>
    <x v="0"/>
    <n v="135"/>
    <n v="2500000"/>
  </r>
  <r>
    <x v="0"/>
    <s v="세부"/>
    <s v="중등학생"/>
    <x v="1"/>
    <x v="1"/>
    <n v="78"/>
    <n v="2830000"/>
  </r>
  <r>
    <x v="1"/>
    <s v="보스턴"/>
    <s v="대학생"/>
    <x v="2"/>
    <x v="1"/>
    <n v="42"/>
    <n v="3940000"/>
  </r>
  <r>
    <x v="0"/>
    <s v="마닐라"/>
    <s v="초등학생"/>
    <x v="3"/>
    <x v="0"/>
    <n v="60"/>
    <n v="2350000"/>
  </r>
  <r>
    <x v="2"/>
    <s v="브리스번"/>
    <s v="중등학생"/>
    <x v="4"/>
    <x v="0"/>
    <n v="53"/>
    <n v="2760000"/>
  </r>
  <r>
    <x v="3"/>
    <s v="퀸즈타운"/>
    <s v="초등학생"/>
    <x v="5"/>
    <x v="0"/>
    <n v="64"/>
    <n v="2660000"/>
  </r>
  <r>
    <x v="2"/>
    <s v="시드니"/>
    <s v="대학생"/>
    <x v="5"/>
    <x v="2"/>
    <n v="56"/>
    <n v="3760000"/>
  </r>
  <r>
    <x v="3"/>
    <s v="오클랜드"/>
    <s v="중등학생"/>
    <x v="6"/>
    <x v="2"/>
    <n v="76"/>
    <n v="35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1" applyNumberFormats="0" applyBorderFormats="0" applyFontFormats="0" applyPatternFormats="0" applyAlignmentFormats="0" applyWidthHeightFormats="1" dataCaption="값" missingCaption="**" updatedVersion="3" minRefreshableVersion="3" showCalcMbrs="0" useAutoFormatting="1" colGrandTotals="0" itemPrintTitles="1" mergeItem="1" createdVersion="3" indent="0" outline="1" outlineData="1" multipleFieldFilters="0" rowHeaderCaption="연수국가" colHeaderCaption="출발일">
  <location ref="B2:H9" firstHeaderRow="1" firstDataRow="3" firstDataCol="1"/>
  <pivotFields count="7">
    <pivotField axis="axisRow" showAll="0" sortType="descending">
      <items count="5">
        <item x="2"/>
        <item x="0"/>
        <item x="1"/>
        <item x="3"/>
        <item t="default"/>
      </items>
    </pivotField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4">
        <item x="0"/>
        <item x="1"/>
        <item x="2"/>
        <item t="default"/>
      </items>
    </pivotField>
    <pivotField dataField="1" numFmtId="179" showAll="0"/>
    <pivotField dataField="1" numFmtId="4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2">
    <field x="3"/>
    <field x="-2"/>
  </colFields>
  <colItems count="6"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</colItems>
  <dataFields count="2">
    <dataField name="평균 : 모집인원" fld="5" subtotal="average" baseField="0" baseItem="0"/>
    <dataField name="평균 : 연수비용(단위:원)" fld="6" subtotal="average" baseField="0" baseItem="0"/>
  </dataField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표1" displayName="표1" ref="B18:H21" totalsRowShown="0" headerRowDxfId="11" headerRowBorderDxfId="10" tableBorderDxfId="9" headerRowCellStyle="표준_Sheet2">
  <autoFilter ref="B18:H21"/>
  <tableColumns count="7">
    <tableColumn id="1" name="연수국가" dataDxfId="8" dataCellStyle="표준_Sheet2"/>
    <tableColumn id="2" name="도시" dataDxfId="7" dataCellStyle="표준_Sheet2"/>
    <tableColumn id="3" name="대상" dataDxfId="6" dataCellStyle="표준_Sheet2"/>
    <tableColumn id="4" name="출발일" dataDxfId="5" dataCellStyle="쉼표 [0]"/>
    <tableColumn id="5" name="연수기간" dataDxfId="4" dataCellStyle="쉼표 [0]"/>
    <tableColumn id="6" name="모집인원" dataDxfId="3" dataCellStyle="쉼표 [0]"/>
    <tableColumn id="7" name="연수비용_x000a_(단위:원)" dataDxfId="2" dataCellStyle="쉼표 [0]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topLeftCell="C1" workbookViewId="0">
      <selection activeCell="E20" sqref="E20"/>
    </sheetView>
  </sheetViews>
  <sheetFormatPr defaultRowHeight="16.5"/>
  <cols>
    <col min="1" max="1" width="1.625" style="1" customWidth="1"/>
    <col min="2" max="4" width="9.75" style="1" customWidth="1"/>
    <col min="5" max="5" width="13.625" style="1" bestFit="1" customWidth="1"/>
    <col min="6" max="6" width="10" style="1" customWidth="1"/>
    <col min="7" max="7" width="12.625" style="1" customWidth="1"/>
    <col min="8" max="8" width="13.875" style="1" customWidth="1"/>
    <col min="9" max="10" width="10.75" style="1" customWidth="1"/>
    <col min="11" max="16384" width="9" style="1"/>
  </cols>
  <sheetData>
    <row r="1" spans="2:10" ht="21.75" customHeight="1"/>
    <row r="2" spans="2:10" ht="21.75" customHeight="1"/>
    <row r="3" spans="2:10" ht="21.75" customHeight="1" thickBot="1"/>
    <row r="4" spans="2:10" ht="33.75" thickBot="1">
      <c r="B4" s="52" t="s">
        <v>0</v>
      </c>
      <c r="C4" s="53" t="s">
        <v>1</v>
      </c>
      <c r="D4" s="54" t="s">
        <v>2</v>
      </c>
      <c r="E4" s="53" t="s">
        <v>3</v>
      </c>
      <c r="F4" s="54" t="s">
        <v>4</v>
      </c>
      <c r="G4" s="55" t="s">
        <v>31</v>
      </c>
      <c r="H4" s="54" t="s">
        <v>5</v>
      </c>
      <c r="I4" s="56" t="s">
        <v>30</v>
      </c>
      <c r="J4" s="57" t="s">
        <v>6</v>
      </c>
    </row>
    <row r="5" spans="2:10" ht="20.25" customHeight="1">
      <c r="B5" s="12" t="s">
        <v>25</v>
      </c>
      <c r="C5" s="42" t="s">
        <v>50</v>
      </c>
      <c r="D5" s="13" t="s">
        <v>26</v>
      </c>
      <c r="E5" s="2">
        <v>41597</v>
      </c>
      <c r="F5" s="3" t="s">
        <v>27</v>
      </c>
      <c r="G5" s="62">
        <v>135</v>
      </c>
      <c r="H5" s="4">
        <v>2500000</v>
      </c>
      <c r="I5" s="5">
        <f>RANK(G5,$G$5:$G$12)</f>
        <v>1</v>
      </c>
      <c r="J5" s="14" t="str">
        <f t="shared" ref="J5:J12" si="0">CHOOSE(WEEKDAY(E5,1),"일요일","월요일","화요일","수요일","목요일","금요일","토요일")</f>
        <v>화요일</v>
      </c>
    </row>
    <row r="6" spans="2:10" ht="20.25" customHeight="1">
      <c r="B6" s="15" t="s">
        <v>8</v>
      </c>
      <c r="C6" s="43" t="s">
        <v>19</v>
      </c>
      <c r="D6" s="16" t="s">
        <v>14</v>
      </c>
      <c r="E6" s="6">
        <v>41601</v>
      </c>
      <c r="F6" s="7" t="s">
        <v>20</v>
      </c>
      <c r="G6" s="63">
        <v>78</v>
      </c>
      <c r="H6" s="8">
        <v>2830000</v>
      </c>
      <c r="I6" s="5">
        <f t="shared" ref="I6:I12" si="1">RANK(G6,$G$5:$G$12)</f>
        <v>2</v>
      </c>
      <c r="J6" s="14" t="str">
        <f t="shared" si="0"/>
        <v>토요일</v>
      </c>
    </row>
    <row r="7" spans="2:10" ht="20.25" customHeight="1">
      <c r="B7" s="15" t="s">
        <v>21</v>
      </c>
      <c r="C7" s="16" t="s">
        <v>22</v>
      </c>
      <c r="D7" s="16" t="s">
        <v>18</v>
      </c>
      <c r="E7" s="6">
        <v>41624</v>
      </c>
      <c r="F7" s="7" t="s">
        <v>20</v>
      </c>
      <c r="G7" s="63">
        <v>42</v>
      </c>
      <c r="H7" s="8">
        <v>3940000</v>
      </c>
      <c r="I7" s="5">
        <f t="shared" si="1"/>
        <v>8</v>
      </c>
      <c r="J7" s="14" t="str">
        <f t="shared" si="0"/>
        <v>월요일</v>
      </c>
    </row>
    <row r="8" spans="2:10" ht="20.25" customHeight="1">
      <c r="B8" s="15" t="s">
        <v>8</v>
      </c>
      <c r="C8" s="43" t="s">
        <v>9</v>
      </c>
      <c r="D8" s="16" t="s">
        <v>10</v>
      </c>
      <c r="E8" s="6">
        <v>41630</v>
      </c>
      <c r="F8" s="7" t="s">
        <v>11</v>
      </c>
      <c r="G8" s="63">
        <v>60</v>
      </c>
      <c r="H8" s="8">
        <v>2350000</v>
      </c>
      <c r="I8" s="5">
        <f t="shared" si="1"/>
        <v>5</v>
      </c>
      <c r="J8" s="14" t="str">
        <f t="shared" si="0"/>
        <v>일요일</v>
      </c>
    </row>
    <row r="9" spans="2:10" ht="20.25" customHeight="1">
      <c r="B9" s="15" t="s">
        <v>16</v>
      </c>
      <c r="C9" s="43" t="s">
        <v>49</v>
      </c>
      <c r="D9" s="16" t="s">
        <v>14</v>
      </c>
      <c r="E9" s="6">
        <v>41593</v>
      </c>
      <c r="F9" s="7" t="s">
        <v>11</v>
      </c>
      <c r="G9" s="63">
        <v>53</v>
      </c>
      <c r="H9" s="8">
        <v>2760000</v>
      </c>
      <c r="I9" s="5">
        <f t="shared" si="1"/>
        <v>7</v>
      </c>
      <c r="J9" s="14" t="str">
        <f t="shared" si="0"/>
        <v>금요일</v>
      </c>
    </row>
    <row r="10" spans="2:10" ht="20.25" customHeight="1">
      <c r="B10" s="15" t="s">
        <v>12</v>
      </c>
      <c r="C10" s="43" t="s">
        <v>34</v>
      </c>
      <c r="D10" s="16" t="s">
        <v>10</v>
      </c>
      <c r="E10" s="6">
        <v>41567</v>
      </c>
      <c r="F10" s="7" t="s">
        <v>11</v>
      </c>
      <c r="G10" s="63">
        <v>64</v>
      </c>
      <c r="H10" s="8">
        <v>2660000</v>
      </c>
      <c r="I10" s="5">
        <f t="shared" si="1"/>
        <v>4</v>
      </c>
      <c r="J10" s="14" t="str">
        <f t="shared" si="0"/>
        <v>일요일</v>
      </c>
    </row>
    <row r="11" spans="2:10" ht="20.25" customHeight="1">
      <c r="B11" s="15" t="s">
        <v>16</v>
      </c>
      <c r="C11" s="16" t="s">
        <v>17</v>
      </c>
      <c r="D11" s="16" t="s">
        <v>18</v>
      </c>
      <c r="E11" s="6">
        <v>41567</v>
      </c>
      <c r="F11" s="7" t="s">
        <v>15</v>
      </c>
      <c r="G11" s="63">
        <v>56</v>
      </c>
      <c r="H11" s="8">
        <v>3760000</v>
      </c>
      <c r="I11" s="5">
        <f t="shared" si="1"/>
        <v>6</v>
      </c>
      <c r="J11" s="14" t="str">
        <f t="shared" si="0"/>
        <v>일요일</v>
      </c>
    </row>
    <row r="12" spans="2:10" ht="20.25" customHeight="1" thickBot="1">
      <c r="B12" s="17" t="s">
        <v>12</v>
      </c>
      <c r="C12" s="18" t="s">
        <v>13</v>
      </c>
      <c r="D12" s="18" t="s">
        <v>14</v>
      </c>
      <c r="E12" s="9">
        <v>41635</v>
      </c>
      <c r="F12" s="10" t="s">
        <v>15</v>
      </c>
      <c r="G12" s="64">
        <v>76</v>
      </c>
      <c r="H12" s="8">
        <v>3500000</v>
      </c>
      <c r="I12" s="5">
        <f t="shared" si="1"/>
        <v>3</v>
      </c>
      <c r="J12" s="14" t="str">
        <f t="shared" si="0"/>
        <v>금요일</v>
      </c>
    </row>
    <row r="13" spans="2:10" ht="20.25" customHeight="1">
      <c r="B13" s="68" t="s">
        <v>35</v>
      </c>
      <c r="C13" s="69"/>
      <c r="D13" s="70"/>
      <c r="E13" s="19">
        <f>MAX(H5:H12)</f>
        <v>3940000</v>
      </c>
      <c r="F13" s="71"/>
      <c r="G13" s="73" t="s">
        <v>32</v>
      </c>
      <c r="H13" s="74"/>
      <c r="I13" s="79">
        <f>ROUND(DAVERAGE(B4:H12,6,D4:D5),0)</f>
        <v>78</v>
      </c>
      <c r="J13" s="75"/>
    </row>
    <row r="14" spans="2:10" ht="20.25" customHeight="1" thickBot="1">
      <c r="B14" s="76" t="s">
        <v>33</v>
      </c>
      <c r="C14" s="77"/>
      <c r="D14" s="78"/>
      <c r="E14" s="20">
        <f>SUMPRODUCT(모집인원,H5:H12)</f>
        <v>1657800000</v>
      </c>
      <c r="F14" s="72"/>
      <c r="G14" s="58" t="s">
        <v>23</v>
      </c>
      <c r="H14" s="11" t="s">
        <v>51</v>
      </c>
      <c r="I14" s="59" t="s">
        <v>24</v>
      </c>
      <c r="J14" s="21" t="str">
        <f>VLOOKUP(H14,C5:H12,4,0)</f>
        <v>4주</v>
      </c>
    </row>
  </sheetData>
  <sortState ref="A6:J12">
    <sortCondition ref="A5"/>
  </sortState>
  <mergeCells count="5">
    <mergeCell ref="G13:H13"/>
    <mergeCell ref="I13:J13"/>
    <mergeCell ref="F13:F14"/>
    <mergeCell ref="B13:D13"/>
    <mergeCell ref="B14:D14"/>
  </mergeCells>
  <phoneticPr fontId="4" type="noConversion"/>
  <conditionalFormatting sqref="H5:H12">
    <cfRule type="dataBar" priority="1">
      <dataBar>
        <cfvo type="min"/>
        <cfvo type="max"/>
        <color rgb="FFFF555A"/>
      </dataBar>
    </cfRule>
  </conditionalFormatting>
  <dataValidations disablePrompts="1" count="1">
    <dataValidation type="list" allowBlank="1" showInputMessage="1" showErrorMessage="1" sqref="H14">
      <formula1>$C$5:$C$12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workbookViewId="0">
      <selection activeCell="E15" sqref="E15"/>
    </sheetView>
  </sheetViews>
  <sheetFormatPr defaultRowHeight="16.5"/>
  <cols>
    <col min="1" max="1" width="1.625" style="1" customWidth="1"/>
    <col min="2" max="2" width="10.25" style="1" customWidth="1"/>
    <col min="3" max="4" width="9" style="1"/>
    <col min="5" max="5" width="13" style="1" customWidth="1"/>
    <col min="6" max="6" width="10.25" style="1" customWidth="1"/>
    <col min="7" max="8" width="12.625" style="1" customWidth="1"/>
    <col min="9" max="16384" width="9" style="1"/>
  </cols>
  <sheetData>
    <row r="1" spans="2:8" ht="17.25" thickBot="1"/>
    <row r="2" spans="2:8" ht="33.75" thickBot="1">
      <c r="B2" s="52" t="s">
        <v>0</v>
      </c>
      <c r="C2" s="53" t="s">
        <v>1</v>
      </c>
      <c r="D2" s="54" t="s">
        <v>2</v>
      </c>
      <c r="E2" s="53" t="s">
        <v>3</v>
      </c>
      <c r="F2" s="54" t="s">
        <v>4</v>
      </c>
      <c r="G2" s="55" t="s">
        <v>31</v>
      </c>
      <c r="H2" s="54" t="s">
        <v>5</v>
      </c>
    </row>
    <row r="3" spans="2:8">
      <c r="B3" s="12" t="s">
        <v>8</v>
      </c>
      <c r="C3" s="42" t="s">
        <v>50</v>
      </c>
      <c r="D3" s="13" t="s">
        <v>18</v>
      </c>
      <c r="E3" s="2">
        <v>41597</v>
      </c>
      <c r="F3" s="3" t="s">
        <v>11</v>
      </c>
      <c r="G3" s="62">
        <v>135</v>
      </c>
      <c r="H3" s="4">
        <v>2500000</v>
      </c>
    </row>
    <row r="4" spans="2:8">
      <c r="B4" s="15" t="s">
        <v>8</v>
      </c>
      <c r="C4" s="43" t="s">
        <v>19</v>
      </c>
      <c r="D4" s="16" t="s">
        <v>14</v>
      </c>
      <c r="E4" s="6">
        <v>41601</v>
      </c>
      <c r="F4" s="7" t="s">
        <v>20</v>
      </c>
      <c r="G4" s="63">
        <v>78</v>
      </c>
      <c r="H4" s="8">
        <v>2830000</v>
      </c>
    </row>
    <row r="5" spans="2:8">
      <c r="B5" s="15" t="s">
        <v>21</v>
      </c>
      <c r="C5" s="16" t="s">
        <v>22</v>
      </c>
      <c r="D5" s="16" t="s">
        <v>18</v>
      </c>
      <c r="E5" s="6">
        <v>41624</v>
      </c>
      <c r="F5" s="7" t="s">
        <v>20</v>
      </c>
      <c r="G5" s="63">
        <v>42</v>
      </c>
      <c r="H5" s="8">
        <v>3940000</v>
      </c>
    </row>
    <row r="6" spans="2:8">
      <c r="B6" s="15" t="s">
        <v>8</v>
      </c>
      <c r="C6" s="43" t="s">
        <v>9</v>
      </c>
      <c r="D6" s="16" t="s">
        <v>10</v>
      </c>
      <c r="E6" s="6">
        <v>41630</v>
      </c>
      <c r="F6" s="7" t="s">
        <v>11</v>
      </c>
      <c r="G6" s="63">
        <v>60</v>
      </c>
      <c r="H6" s="8">
        <v>2350000</v>
      </c>
    </row>
    <row r="7" spans="2:8">
      <c r="B7" s="15" t="s">
        <v>16</v>
      </c>
      <c r="C7" s="43" t="s">
        <v>49</v>
      </c>
      <c r="D7" s="16" t="s">
        <v>14</v>
      </c>
      <c r="E7" s="6">
        <v>41593</v>
      </c>
      <c r="F7" s="7" t="s">
        <v>11</v>
      </c>
      <c r="G7" s="63">
        <v>53</v>
      </c>
      <c r="H7" s="8">
        <v>2760000</v>
      </c>
    </row>
    <row r="8" spans="2:8">
      <c r="B8" s="15" t="s">
        <v>12</v>
      </c>
      <c r="C8" s="43" t="s">
        <v>34</v>
      </c>
      <c r="D8" s="16" t="s">
        <v>10</v>
      </c>
      <c r="E8" s="6">
        <v>41567</v>
      </c>
      <c r="F8" s="7" t="s">
        <v>11</v>
      </c>
      <c r="G8" s="63">
        <v>64</v>
      </c>
      <c r="H8" s="8">
        <v>2660000</v>
      </c>
    </row>
    <row r="9" spans="2:8">
      <c r="B9" s="15" t="s">
        <v>16</v>
      </c>
      <c r="C9" s="16" t="s">
        <v>17</v>
      </c>
      <c r="D9" s="16" t="s">
        <v>18</v>
      </c>
      <c r="E9" s="6">
        <v>41567</v>
      </c>
      <c r="F9" s="7" t="s">
        <v>15</v>
      </c>
      <c r="G9" s="63">
        <v>56</v>
      </c>
      <c r="H9" s="8">
        <v>3760000</v>
      </c>
    </row>
    <row r="10" spans="2:8">
      <c r="B10" s="17" t="s">
        <v>12</v>
      </c>
      <c r="C10" s="18" t="s">
        <v>13</v>
      </c>
      <c r="D10" s="18" t="s">
        <v>14</v>
      </c>
      <c r="E10" s="9">
        <v>41635</v>
      </c>
      <c r="F10" s="10" t="s">
        <v>15</v>
      </c>
      <c r="G10" s="64">
        <v>76</v>
      </c>
      <c r="H10" s="8">
        <v>3500000</v>
      </c>
    </row>
    <row r="13" spans="2:8">
      <c r="B13" s="60" t="s">
        <v>7</v>
      </c>
      <c r="C13" s="61" t="s">
        <v>31</v>
      </c>
    </row>
    <row r="14" spans="2:8">
      <c r="B14" s="22" t="s">
        <v>28</v>
      </c>
      <c r="C14" s="23" t="s">
        <v>29</v>
      </c>
    </row>
    <row r="18" spans="2:8" ht="33.75" thickBot="1">
      <c r="B18" s="34" t="s">
        <v>0</v>
      </c>
      <c r="C18" s="35" t="s">
        <v>1</v>
      </c>
      <c r="D18" s="36" t="s">
        <v>2</v>
      </c>
      <c r="E18" s="35" t="s">
        <v>3</v>
      </c>
      <c r="F18" s="36" t="s">
        <v>4</v>
      </c>
      <c r="G18" s="46" t="s">
        <v>31</v>
      </c>
      <c r="H18" s="37" t="s">
        <v>5</v>
      </c>
    </row>
    <row r="19" spans="2:8">
      <c r="B19" s="30" t="s">
        <v>8</v>
      </c>
      <c r="C19" s="44" t="s">
        <v>50</v>
      </c>
      <c r="D19" s="24" t="s">
        <v>18</v>
      </c>
      <c r="E19" s="25">
        <v>41597</v>
      </c>
      <c r="F19" s="26" t="s">
        <v>11</v>
      </c>
      <c r="G19" s="65">
        <v>135</v>
      </c>
      <c r="H19" s="32">
        <v>2500000</v>
      </c>
    </row>
    <row r="20" spans="2:8">
      <c r="B20" s="31" t="s">
        <v>8</v>
      </c>
      <c r="C20" s="45" t="s">
        <v>19</v>
      </c>
      <c r="D20" s="27" t="s">
        <v>14</v>
      </c>
      <c r="E20" s="28">
        <v>41601</v>
      </c>
      <c r="F20" s="29" t="s">
        <v>20</v>
      </c>
      <c r="G20" s="66">
        <v>78</v>
      </c>
      <c r="H20" s="33">
        <v>2830000</v>
      </c>
    </row>
    <row r="21" spans="2:8">
      <c r="B21" s="38" t="s">
        <v>12</v>
      </c>
      <c r="C21" s="39" t="s">
        <v>13</v>
      </c>
      <c r="D21" s="39" t="s">
        <v>14</v>
      </c>
      <c r="E21" s="40">
        <v>41635</v>
      </c>
      <c r="F21" s="41" t="s">
        <v>15</v>
      </c>
      <c r="G21" s="67">
        <v>76</v>
      </c>
      <c r="H21" s="33">
        <v>3500000</v>
      </c>
    </row>
  </sheetData>
  <phoneticPr fontId="4" type="noConversion"/>
  <conditionalFormatting sqref="H3:H10">
    <cfRule type="dataBar" priority="1">
      <dataBar>
        <cfvo type="min"/>
        <cfvo type="max"/>
        <color rgb="FFFF555A"/>
      </dataBar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workbookViewId="0">
      <selection activeCell="I16" sqref="I16"/>
    </sheetView>
  </sheetViews>
  <sheetFormatPr defaultRowHeight="16.5"/>
  <cols>
    <col min="1" max="1" width="1.625" style="1" customWidth="1"/>
    <col min="2" max="2" width="13.25" style="1" bestFit="1" customWidth="1"/>
    <col min="3" max="3" width="15.25" style="1" bestFit="1" customWidth="1"/>
    <col min="4" max="4" width="23.125" style="1" customWidth="1"/>
    <col min="5" max="5" width="15.25" style="1" customWidth="1"/>
    <col min="6" max="6" width="23.125" style="1" customWidth="1"/>
    <col min="7" max="7" width="15.25" style="1" customWidth="1"/>
    <col min="8" max="8" width="23.125" style="1" customWidth="1"/>
    <col min="9" max="9" width="15.25" style="1" bestFit="1" customWidth="1"/>
    <col min="10" max="10" width="16.875" style="1" customWidth="1"/>
    <col min="11" max="11" width="20.125" style="1" bestFit="1" customWidth="1"/>
    <col min="12" max="12" width="20.125" style="1" customWidth="1"/>
    <col min="13" max="16384" width="9" style="1"/>
  </cols>
  <sheetData>
    <row r="2" spans="2:12">
      <c r="B2" s="48"/>
      <c r="C2" s="49" t="s">
        <v>45</v>
      </c>
      <c r="D2" s="48"/>
      <c r="E2" s="48"/>
      <c r="F2" s="48"/>
      <c r="G2" s="48"/>
      <c r="H2" s="48"/>
      <c r="I2"/>
      <c r="J2"/>
      <c r="K2"/>
      <c r="L2"/>
    </row>
    <row r="3" spans="2:12">
      <c r="B3" s="48"/>
      <c r="C3" s="80" t="s">
        <v>42</v>
      </c>
      <c r="D3" s="81"/>
      <c r="E3" s="80" t="s">
        <v>43</v>
      </c>
      <c r="F3" s="81"/>
      <c r="G3" s="80" t="s">
        <v>44</v>
      </c>
      <c r="H3" s="81"/>
      <c r="I3"/>
      <c r="J3"/>
      <c r="K3"/>
      <c r="L3"/>
    </row>
    <row r="4" spans="2:12" ht="16.5" customHeight="1">
      <c r="B4" s="49" t="s">
        <v>46</v>
      </c>
      <c r="C4" s="50" t="s">
        <v>41</v>
      </c>
      <c r="D4" s="50" t="s">
        <v>48</v>
      </c>
      <c r="E4" s="50" t="s">
        <v>41</v>
      </c>
      <c r="F4" s="50" t="s">
        <v>48</v>
      </c>
      <c r="G4" s="50" t="s">
        <v>41</v>
      </c>
      <c r="H4" s="50" t="s">
        <v>48</v>
      </c>
      <c r="I4"/>
      <c r="J4"/>
      <c r="K4"/>
      <c r="L4"/>
    </row>
    <row r="5" spans="2:12">
      <c r="B5" s="47" t="s">
        <v>39</v>
      </c>
      <c r="C5" s="51">
        <v>56</v>
      </c>
      <c r="D5" s="51">
        <v>3760000</v>
      </c>
      <c r="E5" s="51">
        <v>53</v>
      </c>
      <c r="F5" s="51">
        <v>2760000</v>
      </c>
      <c r="G5" s="51" t="s">
        <v>47</v>
      </c>
      <c r="H5" s="51" t="s">
        <v>47</v>
      </c>
      <c r="I5"/>
      <c r="J5"/>
      <c r="K5"/>
      <c r="L5"/>
    </row>
    <row r="6" spans="2:12">
      <c r="B6" s="47" t="s">
        <v>38</v>
      </c>
      <c r="C6" s="51" t="s">
        <v>47</v>
      </c>
      <c r="D6" s="51" t="s">
        <v>47</v>
      </c>
      <c r="E6" s="51">
        <v>106.5</v>
      </c>
      <c r="F6" s="51">
        <v>2665000</v>
      </c>
      <c r="G6" s="51">
        <v>60</v>
      </c>
      <c r="H6" s="51">
        <v>2350000</v>
      </c>
      <c r="I6"/>
      <c r="J6"/>
      <c r="K6"/>
      <c r="L6"/>
    </row>
    <row r="7" spans="2:12">
      <c r="B7" s="47" t="s">
        <v>37</v>
      </c>
      <c r="C7" s="51" t="s">
        <v>47</v>
      </c>
      <c r="D7" s="51" t="s">
        <v>47</v>
      </c>
      <c r="E7" s="51" t="s">
        <v>47</v>
      </c>
      <c r="F7" s="51" t="s">
        <v>47</v>
      </c>
      <c r="G7" s="51">
        <v>42</v>
      </c>
      <c r="H7" s="51">
        <v>3940000</v>
      </c>
      <c r="I7"/>
      <c r="J7"/>
      <c r="K7"/>
      <c r="L7"/>
    </row>
    <row r="8" spans="2:12">
      <c r="B8" s="47" t="s">
        <v>36</v>
      </c>
      <c r="C8" s="51">
        <v>64</v>
      </c>
      <c r="D8" s="51">
        <v>2660000</v>
      </c>
      <c r="E8" s="51" t="s">
        <v>47</v>
      </c>
      <c r="F8" s="51" t="s">
        <v>47</v>
      </c>
      <c r="G8" s="51">
        <v>76</v>
      </c>
      <c r="H8" s="51">
        <v>3500000</v>
      </c>
      <c r="I8"/>
      <c r="J8"/>
      <c r="K8"/>
      <c r="L8"/>
    </row>
    <row r="9" spans="2:12">
      <c r="B9" s="47" t="s">
        <v>40</v>
      </c>
      <c r="C9" s="51">
        <v>60</v>
      </c>
      <c r="D9" s="51">
        <v>3210000</v>
      </c>
      <c r="E9" s="51">
        <v>88.666666666666671</v>
      </c>
      <c r="F9" s="51">
        <v>2696666.6666666665</v>
      </c>
      <c r="G9" s="51">
        <v>59.333333333333336</v>
      </c>
      <c r="H9" s="51">
        <v>3263333.3333333335</v>
      </c>
      <c r="I9"/>
      <c r="J9"/>
      <c r="K9"/>
      <c r="L9"/>
    </row>
    <row r="10" spans="2:12">
      <c r="B10"/>
      <c r="C10"/>
      <c r="D10"/>
      <c r="E10"/>
      <c r="F10"/>
      <c r="G10"/>
      <c r="H10"/>
      <c r="I10"/>
      <c r="J10"/>
      <c r="K10"/>
      <c r="L10"/>
    </row>
    <row r="11" spans="2:12">
      <c r="B11"/>
      <c r="C11"/>
      <c r="D11"/>
      <c r="E11"/>
      <c r="F11"/>
      <c r="G11"/>
      <c r="H11"/>
      <c r="I11"/>
      <c r="J11"/>
      <c r="K11"/>
      <c r="L11"/>
    </row>
    <row r="12" spans="2:12">
      <c r="B12"/>
      <c r="C12"/>
      <c r="D12"/>
      <c r="E12"/>
      <c r="F12"/>
      <c r="G12"/>
      <c r="H12"/>
      <c r="I12"/>
      <c r="J12"/>
      <c r="K12"/>
      <c r="L12"/>
    </row>
    <row r="13" spans="2:12">
      <c r="B13"/>
      <c r="C13"/>
      <c r="D13"/>
    </row>
    <row r="14" spans="2:12">
      <c r="B14"/>
      <c r="C14"/>
      <c r="D14"/>
    </row>
    <row r="15" spans="2:12">
      <c r="B15"/>
      <c r="C15"/>
      <c r="D15"/>
    </row>
    <row r="16" spans="2:12">
      <c r="B16"/>
      <c r="C16"/>
      <c r="D16"/>
    </row>
    <row r="17" spans="2:4">
      <c r="B17"/>
      <c r="C17"/>
      <c r="D17"/>
    </row>
    <row r="18" spans="2:4">
      <c r="B18"/>
      <c r="C18"/>
      <c r="D18"/>
    </row>
    <row r="19" spans="2:4">
      <c r="B19"/>
      <c r="C19"/>
      <c r="D19"/>
    </row>
  </sheetData>
  <mergeCells count="3">
    <mergeCell ref="C3:D3"/>
    <mergeCell ref="E3:F3"/>
    <mergeCell ref="G3:H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제1작업</vt:lpstr>
      <vt:lpstr>제2작업</vt:lpstr>
      <vt:lpstr>제3작업</vt:lpstr>
      <vt:lpstr>제4작업</vt:lpstr>
      <vt:lpstr>모집인원</vt:lpstr>
      <vt:lpstr>모집현황</vt:lpstr>
      <vt:lpstr>제2작업!Criteria</vt:lpstr>
      <vt:lpstr>제2작업!Extract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김선정</cp:lastModifiedBy>
  <dcterms:created xsi:type="dcterms:W3CDTF">2011-10-23T07:57:28Z</dcterms:created>
  <dcterms:modified xsi:type="dcterms:W3CDTF">2013-10-12T05:17:40Z</dcterms:modified>
</cp:coreProperties>
</file>